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E:\2. EJERCICIO 2024\OFICIOS 2024\RECTORIA\ANEXOS OFICIO 144 LCG\"/>
    </mc:Choice>
  </mc:AlternateContent>
  <xr:revisionPtr revIDLastSave="0" documentId="8_{72350255-DF76-4A75-B7AA-66E0DF4154E3}" xr6:coauthVersionLast="36" xr6:coauthVersionMax="36" xr10:uidLastSave="{00000000-0000-0000-0000-000000000000}"/>
  <bookViews>
    <workbookView xWindow="0" yWindow="0" windowWidth="23040" windowHeight="8424" xr2:uid="{446CF60A-1892-49C8-B2DB-4B0A4A8C3F64}"/>
  </bookViews>
  <sheets>
    <sheet name="Hoja1" sheetId="1" r:id="rId1"/>
  </sheets>
  <definedNames>
    <definedName name="_xlnm.Print_Area" localSheetId="0">Hoja1!$A$1:$H$45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8" i="1" l="1"/>
  <c r="E19" i="1"/>
  <c r="E21" i="1" s="1"/>
  <c r="D19" i="1"/>
  <c r="G12" i="1"/>
  <c r="G18" i="1"/>
  <c r="G17" i="1"/>
  <c r="G31" i="1" l="1"/>
  <c r="H21" i="1"/>
  <c r="G21" i="1"/>
  <c r="H25" i="1" s="1"/>
  <c r="H29" i="1" s="1"/>
  <c r="H31" i="1" s="1"/>
  <c r="F21" i="1"/>
  <c r="D21" i="1"/>
  <c r="C21" i="1"/>
  <c r="B21" i="1"/>
  <c r="G25" i="1" l="1"/>
  <c r="J25" i="1" l="1"/>
  <c r="L25" i="1" s="1"/>
  <c r="K32" i="1"/>
</calcChain>
</file>

<file path=xl/sharedStrings.xml><?xml version="1.0" encoding="utf-8"?>
<sst xmlns="http://schemas.openxmlformats.org/spreadsheetml/2006/main" count="42" uniqueCount="38">
  <si>
    <t>MES</t>
  </si>
  <si>
    <t>ENERO</t>
  </si>
  <si>
    <t>FEBRERO</t>
  </si>
  <si>
    <t>MARZO</t>
  </si>
  <si>
    <t>ABRIL</t>
  </si>
  <si>
    <t>MAYO</t>
  </si>
  <si>
    <t>JUNIO</t>
  </si>
  <si>
    <t>JULIO</t>
  </si>
  <si>
    <t>AGOSTO</t>
  </si>
  <si>
    <t>SEPTIEMBRE</t>
  </si>
  <si>
    <t>OCTUBRE</t>
  </si>
  <si>
    <t>NOVIEMBRE</t>
  </si>
  <si>
    <t>DICIEMBRE</t>
  </si>
  <si>
    <t>TOTAL</t>
  </si>
  <si>
    <t>CAPITAL</t>
  </si>
  <si>
    <t>RENDIMIENTOS</t>
  </si>
  <si>
    <t>CONCEPTO</t>
  </si>
  <si>
    <t>* Los rendimientos se deberán reportar de manera mensual</t>
  </si>
  <si>
    <r>
      <t>RENDIMIENTOS GENERADOS EN EL MES</t>
    </r>
    <r>
      <rPr>
        <b/>
        <sz val="8"/>
        <color theme="1"/>
        <rFont val="Montserrat"/>
      </rPr>
      <t>*</t>
    </r>
  </si>
  <si>
    <t>REPORTE DEL EJERCICIO DEL GASTO 2023</t>
  </si>
  <si>
    <r>
      <rPr>
        <b/>
        <sz val="10"/>
        <color theme="1"/>
        <rFont val="Montserrat"/>
      </rPr>
      <t>SALDO AL 31 DE DICIEMBRE 2023</t>
    </r>
    <r>
      <rPr>
        <sz val="10"/>
        <color theme="1"/>
        <rFont val="Montserrat"/>
      </rPr>
      <t xml:space="preserve"> CONFORME AL ESTADO DE LA CUENTA BANCARIA ESPECÍFICA PARA LA RECEPCIÓN DEL </t>
    </r>
    <r>
      <rPr>
        <b/>
        <sz val="10"/>
        <color theme="1"/>
        <rFont val="Montserrat"/>
      </rPr>
      <t>RECURSO FEDERAL</t>
    </r>
  </si>
  <si>
    <r>
      <t xml:space="preserve">TOTAL RECIBIDO 
</t>
    </r>
    <r>
      <rPr>
        <sz val="9"/>
        <color theme="1"/>
        <rFont val="Montserrat"/>
      </rPr>
      <t>Conforme al Convenio de Asignación de Recursos Financieros 2023.</t>
    </r>
  </si>
  <si>
    <t>PAGADO POR CAPÍTULO DE GASTO</t>
  </si>
  <si>
    <t>Otro
(Específicar)</t>
  </si>
  <si>
    <t>**  Se deberan reportar individualmente los reintegros realizados tanto de capítal como de rendimientos.</t>
  </si>
  <si>
    <t>INTEGRACIÓN DEL SALDO BANCARIO</t>
  </si>
  <si>
    <t>RECURSOS DEVENGADOS Y/O COMPROMETIDOS</t>
  </si>
  <si>
    <t xml:space="preserve">RECURSOS NO DEVENGADOS </t>
  </si>
  <si>
    <t>RENDIMIENTOS PAGADOS DEL MES</t>
  </si>
  <si>
    <t>OTROS (Específicar y justificar mediante oficio)</t>
  </si>
  <si>
    <t>*** Los que suscriben el presente informe, en ejercicio de las facultades que les otorgan los cargos que ostentan en la Universidad, declaran bajo protesta de decir verdad que toda la información contenida en el mismo, así como los anexos que lo acompañan son ciertos y verificables en cualquier momento.</t>
  </si>
  <si>
    <t>L.A ALONDRA NUÑEZ NUÑEZ</t>
  </si>
  <si>
    <t>DRA. GRACIELA CARMINA ANDRADE GARCÍA PELÁEZ</t>
  </si>
  <si>
    <t>RECTORA DE LA UNIVERSIDAD TECNOLÓGICA DE MORELIA</t>
  </si>
  <si>
    <t>UNIVERSIDAD TECNOLÓGICA DE MORELIA
U006 SUBSIDIOS PARA ORGANISMOS DESCENTRALIZADOS</t>
  </si>
  <si>
    <t>´ENERO 2024</t>
  </si>
  <si>
    <t>DELEGADA ADMINISTRATIVA DE LA UNIVERSIDAD TECNOLÓGICA DE MORELIA</t>
  </si>
  <si>
    <t>Nota: Los recursos devengados corresponden al segundo convenio modificatorio del ejercicio 2023, el cual fue ministrado el dia 02 de enero de 2024, por parte de la Secretaria de Finanzas y Administración del Estado de Michoacan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</si>
</sst>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 * #,##0.00_)\ _P_t_s_ ;_ * \(#,##0.00\)\ _P_t_s_ ;_ * &quot;-&quot;??_)\ _P_t_s_ ;_ @_ "/>
  </numFmts>
  <fonts count="15">
    <font>
      <sz val="11"/>
      <color theme="1"/>
      <name val="Calibri"/>
      <family val="2"/>
      <scheme val="minor"/>
    </font>
    <font>
      <sz val="11"/>
      <color theme="1"/>
      <name val="Calibri"/>
      <family val="2"/>
      <scheme val="minor"/>
    </font>
    <font>
      <sz val="8"/>
      <name val="Calibri"/>
      <family val="2"/>
      <scheme val="minor"/>
    </font>
    <font>
      <b/>
      <sz val="12"/>
      <color theme="1"/>
      <name val="Montserrat"/>
    </font>
    <font>
      <sz val="11"/>
      <color theme="1"/>
      <name val="Montserrat"/>
    </font>
    <font>
      <sz val="10"/>
      <color theme="1"/>
      <name val="Montserrat"/>
    </font>
    <font>
      <sz val="9"/>
      <color theme="1"/>
      <name val="Montserrat"/>
    </font>
    <font>
      <b/>
      <sz val="10"/>
      <color theme="1"/>
      <name val="Montserrat"/>
    </font>
    <font>
      <sz val="8"/>
      <color theme="1"/>
      <name val="Montserrat"/>
    </font>
    <font>
      <b/>
      <sz val="8"/>
      <color theme="1"/>
      <name val="Montserrat"/>
    </font>
    <font>
      <b/>
      <sz val="10"/>
      <color theme="0"/>
      <name val="Montserrat"/>
    </font>
    <font>
      <b/>
      <sz val="9"/>
      <color theme="1"/>
      <name val="Montserrat"/>
    </font>
    <font>
      <sz val="10"/>
      <name val="Arial"/>
      <family val="2"/>
    </font>
    <font>
      <sz val="10"/>
      <name val="Montserrat"/>
    </font>
    <font>
      <sz val="11"/>
      <name val="Calibri"/>
      <family val="2"/>
      <scheme val="minor"/>
    </font>
  </fonts>
  <fills count="6">
    <fill>
      <patternFill patternType="none"/>
    </fill>
    <fill>
      <patternFill patternType="gray125"/>
    </fill>
    <fill>
      <patternFill patternType="solid">
        <fgColor theme="8" tint="0.79998168889431442"/>
        <bgColor indexed="64"/>
      </patternFill>
    </fill>
    <fill>
      <patternFill patternType="solid">
        <fgColor rgb="FFA80000"/>
        <bgColor indexed="64"/>
      </patternFill>
    </fill>
    <fill>
      <patternFill patternType="solid">
        <fgColor theme="2" tint="-0.249977111117893"/>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164" fontId="12" fillId="0" borderId="0" applyFont="0" applyFill="0" applyBorder="0" applyAlignment="0" applyProtection="0"/>
  </cellStyleXfs>
  <cellXfs count="95">
    <xf numFmtId="0" fontId="0" fillId="0" borderId="0" xfId="0"/>
    <xf numFmtId="0" fontId="0" fillId="0" borderId="0" xfId="0" applyAlignment="1">
      <alignment wrapText="1"/>
    </xf>
    <xf numFmtId="0" fontId="0" fillId="0" borderId="0" xfId="0" applyAlignment="1">
      <alignment vertical="center"/>
    </xf>
    <xf numFmtId="0" fontId="4" fillId="0" borderId="0" xfId="0" applyFont="1" applyAlignment="1">
      <alignment wrapText="1"/>
    </xf>
    <xf numFmtId="0" fontId="5" fillId="0" borderId="0" xfId="0" applyFont="1" applyAlignment="1">
      <alignment horizontal="center" vertical="center" wrapText="1"/>
    </xf>
    <xf numFmtId="43" fontId="5" fillId="0" borderId="0" xfId="1" applyFont="1" applyBorder="1" applyAlignment="1">
      <alignment vertical="center" wrapText="1"/>
    </xf>
    <xf numFmtId="0" fontId="8" fillId="0" borderId="0" xfId="0" applyFont="1"/>
    <xf numFmtId="0" fontId="5" fillId="0" borderId="18" xfId="0" applyFont="1" applyBorder="1" applyAlignment="1">
      <alignment wrapText="1"/>
    </xf>
    <xf numFmtId="0" fontId="5" fillId="0" borderId="20" xfId="0" applyFont="1" applyBorder="1" applyAlignment="1">
      <alignment wrapText="1"/>
    </xf>
    <xf numFmtId="0" fontId="5" fillId="0" borderId="19" xfId="0" applyFont="1" applyBorder="1" applyAlignment="1">
      <alignment wrapText="1"/>
    </xf>
    <xf numFmtId="0" fontId="5" fillId="0" borderId="21" xfId="0" applyFont="1" applyBorder="1" applyAlignment="1">
      <alignment wrapText="1"/>
    </xf>
    <xf numFmtId="0" fontId="7" fillId="4" borderId="6"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11" fillId="0" borderId="0" xfId="0" applyFont="1" applyAlignment="1">
      <alignment horizontal="right"/>
    </xf>
    <xf numFmtId="0" fontId="10" fillId="3" borderId="1"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5" fillId="0" borderId="0" xfId="0" applyFont="1" applyAlignment="1">
      <alignment vertical="center" wrapText="1"/>
    </xf>
    <xf numFmtId="0" fontId="7" fillId="5" borderId="32" xfId="0" applyFont="1" applyFill="1" applyBorder="1" applyAlignment="1">
      <alignment horizontal="center" vertical="center" wrapText="1"/>
    </xf>
    <xf numFmtId="0" fontId="7" fillId="5" borderId="34" xfId="0" applyFont="1" applyFill="1" applyBorder="1" applyAlignment="1">
      <alignment horizontal="center" vertical="center" wrapText="1"/>
    </xf>
    <xf numFmtId="0" fontId="5" fillId="0" borderId="6" xfId="0" applyFont="1" applyBorder="1" applyAlignment="1">
      <alignment horizontal="right" vertical="center" wrapText="1"/>
    </xf>
    <xf numFmtId="44" fontId="5" fillId="0" borderId="6" xfId="2" applyFont="1" applyBorder="1" applyAlignment="1">
      <alignment vertical="center" wrapText="1"/>
    </xf>
    <xf numFmtId="44" fontId="5" fillId="0" borderId="28" xfId="2" applyFont="1" applyBorder="1" applyAlignment="1">
      <alignment wrapText="1"/>
    </xf>
    <xf numFmtId="44" fontId="5" fillId="0" borderId="32" xfId="2" applyFont="1" applyBorder="1" applyAlignment="1">
      <alignment wrapText="1"/>
    </xf>
    <xf numFmtId="44" fontId="5" fillId="0" borderId="33" xfId="2" applyFont="1" applyBorder="1" applyAlignment="1">
      <alignment wrapText="1"/>
    </xf>
    <xf numFmtId="44" fontId="5" fillId="0" borderId="34" xfId="2" applyFont="1" applyBorder="1" applyAlignment="1">
      <alignment wrapText="1"/>
    </xf>
    <xf numFmtId="44" fontId="5" fillId="0" borderId="21" xfId="2" applyFont="1" applyBorder="1" applyAlignment="1">
      <alignment wrapText="1"/>
    </xf>
    <xf numFmtId="44" fontId="5" fillId="0" borderId="36" xfId="2" applyFont="1" applyBorder="1" applyAlignment="1">
      <alignment wrapText="1"/>
    </xf>
    <xf numFmtId="44" fontId="5" fillId="0" borderId="14" xfId="2" applyFont="1" applyBorder="1" applyAlignment="1">
      <alignment vertical="center" wrapText="1"/>
    </xf>
    <xf numFmtId="44" fontId="5" fillId="0" borderId="12" xfId="2" applyFont="1" applyBorder="1" applyAlignment="1">
      <alignment vertical="center" wrapText="1"/>
    </xf>
    <xf numFmtId="44" fontId="5" fillId="0" borderId="10" xfId="2" applyFont="1" applyBorder="1" applyAlignment="1">
      <alignment vertical="center" wrapText="1"/>
    </xf>
    <xf numFmtId="44" fontId="5" fillId="0" borderId="12" xfId="2" applyFont="1" applyBorder="1" applyAlignment="1">
      <alignment wrapText="1"/>
    </xf>
    <xf numFmtId="44" fontId="5" fillId="0" borderId="1" xfId="2" applyFont="1" applyBorder="1" applyAlignment="1">
      <alignment wrapText="1"/>
    </xf>
    <xf numFmtId="44" fontId="5" fillId="0" borderId="13" xfId="2" applyFont="1" applyBorder="1" applyAlignment="1">
      <alignment wrapText="1"/>
    </xf>
    <xf numFmtId="44" fontId="5" fillId="0" borderId="25" xfId="2" applyFont="1" applyBorder="1" applyAlignment="1">
      <alignment wrapText="1"/>
    </xf>
    <xf numFmtId="44" fontId="5" fillId="0" borderId="35" xfId="2" applyFont="1" applyBorder="1" applyAlignment="1">
      <alignment wrapText="1"/>
    </xf>
    <xf numFmtId="44" fontId="5" fillId="0" borderId="29" xfId="2" applyFont="1" applyBorder="1" applyAlignment="1">
      <alignment wrapText="1"/>
    </xf>
    <xf numFmtId="44" fontId="5" fillId="0" borderId="30" xfId="2" applyFont="1" applyBorder="1" applyAlignment="1">
      <alignment wrapText="1"/>
    </xf>
    <xf numFmtId="44" fontId="5" fillId="0" borderId="31" xfId="2" applyFont="1" applyBorder="1" applyAlignment="1">
      <alignment wrapText="1"/>
    </xf>
    <xf numFmtId="44" fontId="5" fillId="0" borderId="23" xfId="2" applyFont="1" applyBorder="1" applyAlignment="1">
      <alignment wrapText="1"/>
    </xf>
    <xf numFmtId="43" fontId="5" fillId="0" borderId="21" xfId="1" applyFont="1" applyBorder="1" applyAlignment="1">
      <alignment vertical="center" wrapText="1"/>
    </xf>
    <xf numFmtId="43" fontId="5" fillId="0" borderId="36" xfId="1" applyFont="1" applyBorder="1" applyAlignment="1">
      <alignment vertical="center" wrapText="1"/>
    </xf>
    <xf numFmtId="43" fontId="5" fillId="0" borderId="27" xfId="1" applyFont="1" applyFill="1" applyBorder="1" applyAlignment="1">
      <alignment vertical="center" wrapText="1"/>
    </xf>
    <xf numFmtId="43" fontId="5" fillId="0" borderId="7" xfId="1" applyFont="1" applyBorder="1" applyAlignment="1">
      <alignment wrapText="1"/>
    </xf>
    <xf numFmtId="43" fontId="5" fillId="0" borderId="12" xfId="1" applyFont="1" applyBorder="1" applyAlignment="1">
      <alignment wrapText="1"/>
    </xf>
    <xf numFmtId="43" fontId="0" fillId="0" borderId="0" xfId="0" applyNumberFormat="1" applyAlignment="1">
      <alignment vertical="center"/>
    </xf>
    <xf numFmtId="43" fontId="0" fillId="0" borderId="0" xfId="0" applyNumberFormat="1"/>
    <xf numFmtId="44" fontId="0" fillId="0" borderId="0" xfId="2" applyFont="1"/>
    <xf numFmtId="44" fontId="0" fillId="0" borderId="0" xfId="0" applyNumberFormat="1"/>
    <xf numFmtId="43" fontId="4" fillId="0" borderId="0" xfId="1" applyFont="1" applyAlignment="1">
      <alignment wrapText="1"/>
    </xf>
    <xf numFmtId="43" fontId="4" fillId="0" borderId="0" xfId="0" applyNumberFormat="1" applyFont="1" applyAlignment="1">
      <alignment wrapText="1"/>
    </xf>
    <xf numFmtId="43" fontId="0" fillId="0" borderId="0" xfId="1" applyFont="1"/>
    <xf numFmtId="43" fontId="0" fillId="0" borderId="0" xfId="1" applyFont="1" applyAlignment="1">
      <alignment vertical="center"/>
    </xf>
    <xf numFmtId="44" fontId="4" fillId="0" borderId="0" xfId="0" applyNumberFormat="1" applyFont="1" applyAlignment="1">
      <alignment wrapText="1"/>
    </xf>
    <xf numFmtId="44" fontId="5" fillId="0" borderId="40" xfId="2" applyFont="1" applyBorder="1" applyAlignment="1">
      <alignment vertical="center" wrapText="1"/>
    </xf>
    <xf numFmtId="44" fontId="5" fillId="0" borderId="20" xfId="2" applyFont="1" applyBorder="1" applyAlignment="1">
      <alignment horizontal="center" vertical="center" wrapText="1"/>
    </xf>
    <xf numFmtId="43" fontId="13" fillId="0" borderId="18" xfId="1" applyFont="1" applyBorder="1" applyAlignment="1">
      <alignment wrapText="1"/>
    </xf>
    <xf numFmtId="43" fontId="13" fillId="0" borderId="20" xfId="1" applyFont="1" applyBorder="1" applyAlignment="1">
      <alignment wrapText="1"/>
    </xf>
    <xf numFmtId="44" fontId="14" fillId="0" borderId="39" xfId="3" applyNumberFormat="1" applyFont="1" applyBorder="1" applyAlignment="1">
      <alignment vertical="center"/>
    </xf>
    <xf numFmtId="0" fontId="4" fillId="0" borderId="0" xfId="0" applyFont="1" applyBorder="1" applyAlignment="1">
      <alignment horizontal="center" vertical="center" wrapText="1"/>
    </xf>
    <xf numFmtId="0" fontId="7" fillId="5" borderId="32" xfId="0" applyFont="1" applyFill="1" applyBorder="1" applyAlignment="1">
      <alignment horizontal="center" vertical="center" wrapText="1"/>
    </xf>
    <xf numFmtId="0" fontId="7" fillId="5" borderId="33" xfId="0" applyFont="1" applyFill="1" applyBorder="1" applyAlignment="1">
      <alignment horizontal="center" vertical="center" wrapText="1"/>
    </xf>
    <xf numFmtId="0" fontId="7" fillId="5" borderId="38" xfId="0" applyFont="1" applyFill="1" applyBorder="1" applyAlignment="1">
      <alignment horizontal="center" vertical="center" wrapText="1"/>
    </xf>
    <xf numFmtId="0" fontId="5" fillId="0" borderId="1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wrapText="1"/>
    </xf>
    <xf numFmtId="0" fontId="7" fillId="2" borderId="25"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7" fillId="4" borderId="15"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5" fillId="0" borderId="1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7" xfId="0" applyFont="1" applyBorder="1" applyAlignment="1">
      <alignment horizontal="center" vertical="center" wrapText="1"/>
    </xf>
    <xf numFmtId="0" fontId="8" fillId="0" borderId="0" xfId="0" applyFont="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vertical="center" wrapText="1"/>
    </xf>
    <xf numFmtId="0" fontId="4" fillId="0" borderId="3" xfId="0" applyFont="1" applyBorder="1" applyAlignment="1">
      <alignment horizontal="center" wrapText="1"/>
    </xf>
    <xf numFmtId="0" fontId="4" fillId="0" borderId="0" xfId="0" applyFont="1" applyAlignment="1">
      <alignment horizont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2" xfId="0" applyFont="1" applyBorder="1" applyAlignment="1">
      <alignment horizontal="center" vertical="center" wrapText="1"/>
    </xf>
    <xf numFmtId="0" fontId="8" fillId="0" borderId="0" xfId="0" applyFont="1" applyAlignment="1">
      <alignment horizontal="left" wrapText="1"/>
    </xf>
  </cellXfs>
  <cellStyles count="4">
    <cellStyle name="Millares" xfId="1" builtinId="3"/>
    <cellStyle name="Millares 3" xfId="3" xr:uid="{A94D50AD-F76E-4638-9E25-C832D10B0873}"/>
    <cellStyle name="Moneda" xfId="2" builtinId="4"/>
    <cellStyle name="Normal" xfId="0" builtinId="0"/>
  </cellStyles>
  <dxfs count="0"/>
  <tableStyles count="0" defaultTableStyle="TableStyleMedium2" defaultPivotStyle="PivotStyleLight16"/>
  <colors>
    <mruColors>
      <color rgb="FFA8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7</xdr:col>
      <xdr:colOff>167844</xdr:colOff>
      <xdr:row>2</xdr:row>
      <xdr:rowOff>9525</xdr:rowOff>
    </xdr:to>
    <xdr:pic>
      <xdr:nvPicPr>
        <xdr:cNvPr id="2" name="Imagen 1">
          <a:extLst>
            <a:ext uri="{FF2B5EF4-FFF2-40B4-BE49-F238E27FC236}">
              <a16:creationId xmlns:a16="http://schemas.microsoft.com/office/drawing/2014/main" id="{204BDA97-85BC-819E-BF3E-DF455E9883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9525"/>
          <a:ext cx="8149794" cy="8191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CDB56-4A49-444F-B22B-41818CE8A1CA}">
  <sheetPr>
    <pageSetUpPr fitToPage="1"/>
  </sheetPr>
  <dimension ref="A1:L44"/>
  <sheetViews>
    <sheetView showGridLines="0" tabSelected="1" zoomScaleNormal="100" zoomScaleSheetLayoutView="100" workbookViewId="0">
      <selection activeCell="C44" sqref="C44"/>
    </sheetView>
  </sheetViews>
  <sheetFormatPr baseColWidth="10" defaultRowHeight="14.4"/>
  <cols>
    <col min="1" max="1" width="16.109375" style="1" customWidth="1"/>
    <col min="2" max="2" width="16.88671875" style="1" customWidth="1"/>
    <col min="3" max="4" width="16.109375" style="1" customWidth="1"/>
    <col min="5" max="6" width="18.44140625" style="1" customWidth="1"/>
    <col min="7" max="7" width="17.6640625" style="1" customWidth="1"/>
    <col min="8" max="8" width="21.88671875" style="1" customWidth="1"/>
    <col min="9" max="9" width="2" bestFit="1" customWidth="1"/>
    <col min="10" max="10" width="14.77734375" bestFit="1" customWidth="1"/>
    <col min="11" max="11" width="12.77734375" bestFit="1" customWidth="1"/>
    <col min="12" max="12" width="7.88671875" bestFit="1" customWidth="1"/>
  </cols>
  <sheetData>
    <row r="1" spans="1:10" ht="40.5" customHeight="1"/>
    <row r="2" spans="1:10" ht="24" customHeight="1"/>
    <row r="3" spans="1:10" ht="37.5" customHeight="1">
      <c r="A3" s="66" t="s">
        <v>34</v>
      </c>
      <c r="B3" s="66"/>
      <c r="C3" s="66"/>
      <c r="D3" s="66"/>
      <c r="E3" s="66"/>
      <c r="F3" s="66"/>
      <c r="G3" s="66"/>
      <c r="H3" s="66"/>
    </row>
    <row r="4" spans="1:10" ht="29.25" customHeight="1">
      <c r="A4" s="67" t="s">
        <v>19</v>
      </c>
      <c r="B4" s="67"/>
      <c r="C4" s="67"/>
      <c r="D4" s="67"/>
      <c r="E4" s="67"/>
      <c r="F4" s="67"/>
      <c r="G4" s="67"/>
      <c r="H4" s="67"/>
    </row>
    <row r="5" spans="1:10" ht="15" thickBot="1">
      <c r="A5" s="3"/>
      <c r="B5" s="3"/>
      <c r="C5" s="3"/>
      <c r="D5" s="3"/>
      <c r="E5" s="3"/>
      <c r="F5" s="3"/>
      <c r="G5" s="3"/>
      <c r="H5" s="3"/>
    </row>
    <row r="6" spans="1:10" ht="45" customHeight="1">
      <c r="A6" s="72" t="s">
        <v>0</v>
      </c>
      <c r="B6" s="70" t="s">
        <v>21</v>
      </c>
      <c r="C6" s="74" t="s">
        <v>22</v>
      </c>
      <c r="D6" s="75"/>
      <c r="E6" s="75"/>
      <c r="F6" s="76"/>
      <c r="G6" s="72" t="s">
        <v>18</v>
      </c>
      <c r="H6" s="68" t="s">
        <v>28</v>
      </c>
    </row>
    <row r="7" spans="1:10" ht="60" customHeight="1" thickBot="1">
      <c r="A7" s="73"/>
      <c r="B7" s="71"/>
      <c r="C7" s="15">
        <v>1000</v>
      </c>
      <c r="D7" s="14">
        <v>2000</v>
      </c>
      <c r="E7" s="14">
        <v>3000</v>
      </c>
      <c r="F7" s="16" t="s">
        <v>23</v>
      </c>
      <c r="G7" s="73"/>
      <c r="H7" s="69"/>
    </row>
    <row r="8" spans="1:10">
      <c r="A8" s="7" t="s">
        <v>1</v>
      </c>
      <c r="B8" s="56">
        <v>0</v>
      </c>
      <c r="C8" s="31">
        <v>0</v>
      </c>
      <c r="D8" s="32">
        <v>0</v>
      </c>
      <c r="E8" s="32">
        <v>0</v>
      </c>
      <c r="F8" s="33"/>
      <c r="G8" s="43">
        <v>0</v>
      </c>
      <c r="H8" s="34"/>
    </row>
    <row r="9" spans="1:10">
      <c r="A9" s="8" t="s">
        <v>2</v>
      </c>
      <c r="B9" s="57">
        <v>0</v>
      </c>
      <c r="C9" s="31">
        <v>0</v>
      </c>
      <c r="D9" s="32">
        <v>0</v>
      </c>
      <c r="E9" s="32">
        <v>0</v>
      </c>
      <c r="F9" s="33"/>
      <c r="G9" s="44">
        <v>0</v>
      </c>
      <c r="H9" s="35"/>
    </row>
    <row r="10" spans="1:10">
      <c r="A10" s="8" t="s">
        <v>3</v>
      </c>
      <c r="B10" s="58">
        <v>9122811</v>
      </c>
      <c r="C10" s="31">
        <v>5336132.9600000009</v>
      </c>
      <c r="D10" s="32">
        <v>0</v>
      </c>
      <c r="E10" s="32">
        <v>0</v>
      </c>
      <c r="F10" s="33"/>
      <c r="G10" s="44">
        <v>0</v>
      </c>
      <c r="H10" s="35"/>
      <c r="J10" s="48"/>
    </row>
    <row r="11" spans="1:10">
      <c r="A11" s="8" t="s">
        <v>4</v>
      </c>
      <c r="B11" s="58">
        <v>3040937</v>
      </c>
      <c r="C11" s="31">
        <v>2777230.65</v>
      </c>
      <c r="D11" s="32">
        <v>0</v>
      </c>
      <c r="E11" s="32">
        <v>0</v>
      </c>
      <c r="F11" s="33"/>
      <c r="G11" s="44">
        <v>8.32</v>
      </c>
      <c r="H11" s="35"/>
    </row>
    <row r="12" spans="1:10">
      <c r="A12" s="8" t="s">
        <v>5</v>
      </c>
      <c r="B12" s="58">
        <v>3040937</v>
      </c>
      <c r="C12" s="31">
        <v>2489663.7199999997</v>
      </c>
      <c r="D12" s="32">
        <v>0</v>
      </c>
      <c r="E12" s="32">
        <v>0</v>
      </c>
      <c r="F12" s="33"/>
      <c r="G12" s="44">
        <f>72.31+0.01</f>
        <v>72.320000000000007</v>
      </c>
      <c r="H12" s="35"/>
    </row>
    <row r="13" spans="1:10">
      <c r="A13" s="8" t="s">
        <v>6</v>
      </c>
      <c r="B13" s="58">
        <v>3040937</v>
      </c>
      <c r="C13" s="31">
        <v>2111551.5300000003</v>
      </c>
      <c r="D13" s="32">
        <v>0</v>
      </c>
      <c r="E13" s="32">
        <v>0</v>
      </c>
      <c r="F13" s="33"/>
      <c r="G13" s="44">
        <v>78.86</v>
      </c>
      <c r="H13" s="35"/>
    </row>
    <row r="14" spans="1:10">
      <c r="A14" s="8" t="s">
        <v>7</v>
      </c>
      <c r="B14" s="58">
        <v>3040934</v>
      </c>
      <c r="C14" s="31">
        <v>2598826.62</v>
      </c>
      <c r="D14" s="32">
        <v>0</v>
      </c>
      <c r="E14" s="32">
        <v>0</v>
      </c>
      <c r="F14" s="33"/>
      <c r="G14" s="44">
        <v>180.91</v>
      </c>
      <c r="H14" s="35"/>
    </row>
    <row r="15" spans="1:10">
      <c r="A15" s="8" t="s">
        <v>8</v>
      </c>
      <c r="B15" s="58">
        <v>3040937</v>
      </c>
      <c r="C15" s="31">
        <v>2431945.9</v>
      </c>
      <c r="D15" s="32">
        <v>0</v>
      </c>
      <c r="E15" s="32">
        <v>0</v>
      </c>
      <c r="F15" s="33"/>
      <c r="G15" s="44">
        <v>209.53</v>
      </c>
      <c r="H15" s="35"/>
    </row>
    <row r="16" spans="1:10">
      <c r="A16" s="8" t="s">
        <v>9</v>
      </c>
      <c r="B16" s="58">
        <v>3040937</v>
      </c>
      <c r="C16" s="31">
        <v>2674496.34</v>
      </c>
      <c r="D16" s="32">
        <v>0</v>
      </c>
      <c r="E16" s="32">
        <v>0</v>
      </c>
      <c r="F16" s="33"/>
      <c r="G16" s="44">
        <v>235.72</v>
      </c>
      <c r="H16" s="35"/>
    </row>
    <row r="17" spans="1:12">
      <c r="A17" s="8" t="s">
        <v>10</v>
      </c>
      <c r="B17" s="58">
        <v>3040937</v>
      </c>
      <c r="C17" s="31">
        <v>2357625.8400000003</v>
      </c>
      <c r="D17" s="32">
        <v>0</v>
      </c>
      <c r="E17" s="32">
        <v>0</v>
      </c>
      <c r="F17" s="33"/>
      <c r="G17" s="44">
        <f>236.19+0.59</f>
        <v>236.78</v>
      </c>
      <c r="H17" s="35"/>
    </row>
    <row r="18" spans="1:12">
      <c r="A18" s="8" t="s">
        <v>11</v>
      </c>
      <c r="B18" s="58">
        <v>4040937</v>
      </c>
      <c r="C18" s="31">
        <v>5379963.8049999997</v>
      </c>
      <c r="D18" s="32">
        <v>47457.34</v>
      </c>
      <c r="E18" s="32">
        <v>35959.5</v>
      </c>
      <c r="F18" s="33"/>
      <c r="G18" s="44">
        <f>253.36+0.04</f>
        <v>253.4</v>
      </c>
      <c r="H18" s="35"/>
    </row>
    <row r="19" spans="1:12" ht="15" thickBot="1">
      <c r="A19" s="9" t="s">
        <v>12</v>
      </c>
      <c r="B19" s="58">
        <v>0</v>
      </c>
      <c r="C19" s="36">
        <v>3963838.8100000005</v>
      </c>
      <c r="D19" s="37">
        <f>285580.62</f>
        <v>285580.62</v>
      </c>
      <c r="E19" s="37">
        <f>774595.32-SUM(60314.2+139200+121800+69600)-SUM(3401.89+1650.94)</f>
        <v>378628.28999999992</v>
      </c>
      <c r="F19" s="38"/>
      <c r="G19" s="44">
        <v>232.12</v>
      </c>
      <c r="H19" s="39"/>
    </row>
    <row r="20" spans="1:12" ht="15" thickBot="1">
      <c r="A20" s="9" t="s">
        <v>35</v>
      </c>
      <c r="B20" s="58">
        <v>3384479.93</v>
      </c>
      <c r="C20" s="36">
        <v>0</v>
      </c>
      <c r="D20" s="37">
        <v>0</v>
      </c>
      <c r="E20" s="37">
        <v>0</v>
      </c>
      <c r="F20" s="38">
        <v>0</v>
      </c>
      <c r="G20" s="44">
        <v>0</v>
      </c>
      <c r="H20" s="39"/>
    </row>
    <row r="21" spans="1:12" ht="15" thickBot="1">
      <c r="A21" s="10" t="s">
        <v>13</v>
      </c>
      <c r="B21" s="22">
        <f t="shared" ref="B21:E21" si="0">SUM(B8:B20)</f>
        <v>37834783.93</v>
      </c>
      <c r="C21" s="23">
        <f t="shared" si="0"/>
        <v>32121276.175000004</v>
      </c>
      <c r="D21" s="24">
        <f t="shared" si="0"/>
        <v>333037.95999999996</v>
      </c>
      <c r="E21" s="24">
        <f t="shared" si="0"/>
        <v>414587.78999999992</v>
      </c>
      <c r="F21" s="25">
        <f>SUM(F8:F20)</f>
        <v>0</v>
      </c>
      <c r="G21" s="26">
        <f>SUM(G8:G20)</f>
        <v>1507.96</v>
      </c>
      <c r="H21" s="27">
        <f>SUM(H8:H20)</f>
        <v>0</v>
      </c>
      <c r="J21" s="48"/>
    </row>
    <row r="22" spans="1:12" ht="116.25" customHeight="1">
      <c r="A22" s="3"/>
      <c r="B22" s="3"/>
      <c r="C22" s="3"/>
      <c r="D22" s="53"/>
      <c r="E22" s="49"/>
      <c r="F22" s="3"/>
      <c r="G22" s="50"/>
      <c r="H22" s="3"/>
      <c r="J22" s="48"/>
      <c r="K22" s="48"/>
    </row>
    <row r="23" spans="1:12" ht="30" customHeight="1" thickBot="1">
      <c r="A23" s="67" t="s">
        <v>25</v>
      </c>
      <c r="B23" s="67"/>
      <c r="C23" s="67"/>
      <c r="D23" s="67"/>
      <c r="E23" s="67"/>
      <c r="F23" s="67"/>
      <c r="G23" s="67"/>
      <c r="H23" s="67"/>
    </row>
    <row r="24" spans="1:12" ht="21" customHeight="1" thickBot="1">
      <c r="A24" s="80" t="s">
        <v>16</v>
      </c>
      <c r="B24" s="81"/>
      <c r="C24" s="81"/>
      <c r="D24" s="81"/>
      <c r="E24" s="81"/>
      <c r="F24" s="82"/>
      <c r="G24" s="11" t="s">
        <v>14</v>
      </c>
      <c r="H24" s="12" t="s">
        <v>15</v>
      </c>
      <c r="K24" s="48"/>
    </row>
    <row r="25" spans="1:12" ht="30" customHeight="1" thickBot="1">
      <c r="A25" s="77" t="s">
        <v>20</v>
      </c>
      <c r="B25" s="78"/>
      <c r="C25" s="78"/>
      <c r="D25" s="78"/>
      <c r="E25" s="78"/>
      <c r="F25" s="79"/>
      <c r="G25" s="40">
        <f>B21-(SUM(C21:F21))</f>
        <v>4965882.0049999952</v>
      </c>
      <c r="H25" s="41">
        <f>G21-H21</f>
        <v>1507.96</v>
      </c>
      <c r="J25" s="45">
        <f>+G25+H25</f>
        <v>4967389.9649999952</v>
      </c>
      <c r="K25" s="52">
        <v>1383051.99</v>
      </c>
      <c r="L25" s="45">
        <f>+J25-K25</f>
        <v>3584337.974999995</v>
      </c>
    </row>
    <row r="26" spans="1:12" ht="30.75" customHeight="1" thickBot="1">
      <c r="A26" s="4"/>
      <c r="B26" s="4"/>
      <c r="C26" s="4"/>
      <c r="D26" s="4"/>
      <c r="E26" s="4"/>
      <c r="F26" s="4"/>
      <c r="G26" s="5"/>
      <c r="H26" s="5"/>
      <c r="J26" s="47"/>
    </row>
    <row r="27" spans="1:12" ht="22.5" customHeight="1" thickBot="1">
      <c r="A27" s="60" t="s">
        <v>16</v>
      </c>
      <c r="B27" s="61"/>
      <c r="C27" s="61"/>
      <c r="D27" s="61"/>
      <c r="E27" s="61"/>
      <c r="F27" s="62"/>
      <c r="G27" s="18" t="s">
        <v>14</v>
      </c>
      <c r="H27" s="19" t="s">
        <v>15</v>
      </c>
      <c r="J27" s="46"/>
    </row>
    <row r="28" spans="1:12" ht="30.75" customHeight="1">
      <c r="A28" s="63" t="s">
        <v>26</v>
      </c>
      <c r="B28" s="64"/>
      <c r="C28" s="64"/>
      <c r="D28" s="64"/>
      <c r="E28" s="64"/>
      <c r="F28" s="65"/>
      <c r="G28" s="28">
        <f>4952699.25-744.11</f>
        <v>4951955.1399999997</v>
      </c>
      <c r="H28" s="42">
        <v>0</v>
      </c>
      <c r="J28" s="48"/>
      <c r="K28" s="51"/>
    </row>
    <row r="29" spans="1:12" ht="30.75" customHeight="1">
      <c r="A29" s="83" t="s">
        <v>27</v>
      </c>
      <c r="B29" s="84"/>
      <c r="C29" s="84"/>
      <c r="D29" s="84"/>
      <c r="E29" s="84"/>
      <c r="F29" s="85"/>
      <c r="G29" s="29">
        <v>13926.86</v>
      </c>
      <c r="H29" s="55">
        <f>SUM(H16:H28)</f>
        <v>1507.96</v>
      </c>
      <c r="K29" s="51"/>
    </row>
    <row r="30" spans="1:12" s="2" customFormat="1" ht="34.5" customHeight="1" thickBot="1">
      <c r="A30" s="91" t="s">
        <v>29</v>
      </c>
      <c r="B30" s="92"/>
      <c r="C30" s="92"/>
      <c r="D30" s="92"/>
      <c r="E30" s="92"/>
      <c r="F30" s="93"/>
      <c r="G30" s="30">
        <v>0</v>
      </c>
      <c r="H30" s="54">
        <v>0</v>
      </c>
      <c r="J30" s="45"/>
      <c r="K30" s="52"/>
    </row>
    <row r="31" spans="1:12" s="2" customFormat="1" ht="34.5" customHeight="1" thickBot="1">
      <c r="B31" s="17"/>
      <c r="C31" s="17"/>
      <c r="D31" s="17"/>
      <c r="E31" s="17"/>
      <c r="F31" s="20" t="s">
        <v>13</v>
      </c>
      <c r="G31" s="21">
        <f>SUM(G28:G30)</f>
        <v>4965882</v>
      </c>
      <c r="H31" s="21">
        <f>SUM(H28:H30)</f>
        <v>1507.96</v>
      </c>
      <c r="J31" s="45"/>
      <c r="K31" s="52"/>
    </row>
    <row r="32" spans="1:12" ht="24" customHeight="1">
      <c r="A32" s="94" t="s">
        <v>37</v>
      </c>
      <c r="B32" s="94"/>
      <c r="C32" s="94"/>
      <c r="D32" s="94"/>
      <c r="E32" s="94"/>
      <c r="F32" s="94"/>
      <c r="G32" s="94"/>
      <c r="H32" s="94"/>
      <c r="J32" s="46"/>
      <c r="K32" s="53">
        <f>+G25-G31</f>
        <v>4.999995231628418E-3</v>
      </c>
    </row>
    <row r="33" spans="1:10">
      <c r="A33" s="6" t="s">
        <v>17</v>
      </c>
      <c r="B33" s="3"/>
      <c r="C33" s="3"/>
      <c r="D33" s="3"/>
      <c r="E33" s="3"/>
      <c r="F33" s="3"/>
      <c r="G33" s="3"/>
      <c r="H33" s="3"/>
    </row>
    <row r="34" spans="1:10">
      <c r="A34" s="6" t="s">
        <v>24</v>
      </c>
      <c r="B34" s="3"/>
      <c r="C34" s="3"/>
      <c r="D34" s="3"/>
      <c r="E34" s="3"/>
      <c r="F34" s="3"/>
      <c r="G34" s="3"/>
      <c r="H34" s="3"/>
      <c r="J34" s="46"/>
    </row>
    <row r="35" spans="1:10" ht="30.75" customHeight="1">
      <c r="A35" s="86" t="s">
        <v>30</v>
      </c>
      <c r="B35" s="86"/>
      <c r="C35" s="86"/>
      <c r="D35" s="86"/>
      <c r="E35" s="86"/>
      <c r="F35" s="86"/>
      <c r="G35" s="86"/>
      <c r="H35" s="3"/>
    </row>
    <row r="36" spans="1:10">
      <c r="A36" s="3"/>
      <c r="B36" s="3"/>
      <c r="C36" s="3"/>
      <c r="D36" s="3"/>
      <c r="E36" s="3"/>
      <c r="F36" s="3"/>
      <c r="G36" s="3"/>
      <c r="H36" s="3"/>
    </row>
    <row r="37" spans="1:10">
      <c r="A37" s="3"/>
      <c r="B37" s="3"/>
      <c r="C37" s="3"/>
      <c r="D37" s="3"/>
      <c r="E37" s="3"/>
      <c r="F37" s="3"/>
      <c r="G37" s="3"/>
      <c r="H37" s="3"/>
    </row>
    <row r="38" spans="1:10">
      <c r="A38" s="3"/>
      <c r="B38" s="3"/>
      <c r="C38" s="3"/>
      <c r="D38" s="3"/>
      <c r="E38" s="3"/>
      <c r="F38" s="3"/>
      <c r="G38" s="3"/>
      <c r="H38" s="3"/>
    </row>
    <row r="39" spans="1:10">
      <c r="A39" s="87"/>
      <c r="B39" s="87"/>
      <c r="C39" s="87"/>
      <c r="D39" s="3"/>
      <c r="E39" s="87"/>
      <c r="F39" s="87"/>
      <c r="G39" s="87"/>
      <c r="H39" s="87"/>
    </row>
    <row r="40" spans="1:10" ht="14.4" customHeight="1">
      <c r="A40" s="88" t="s">
        <v>31</v>
      </c>
      <c r="B40" s="88"/>
      <c r="C40" s="88"/>
      <c r="D40" s="3"/>
      <c r="E40" s="89" t="s">
        <v>32</v>
      </c>
      <c r="F40" s="89"/>
      <c r="G40" s="89"/>
      <c r="H40" s="89"/>
    </row>
    <row r="41" spans="1:10">
      <c r="A41" s="59"/>
      <c r="B41" s="59"/>
      <c r="C41" s="59"/>
      <c r="D41" s="3"/>
      <c r="E41" s="90"/>
      <c r="F41" s="90"/>
      <c r="G41" s="90"/>
      <c r="H41" s="90"/>
    </row>
    <row r="42" spans="1:10" ht="14.4" customHeight="1">
      <c r="A42" s="59" t="s">
        <v>36</v>
      </c>
      <c r="B42" s="59"/>
      <c r="C42" s="59"/>
      <c r="E42" s="59" t="s">
        <v>33</v>
      </c>
      <c r="F42" s="59"/>
      <c r="G42" s="59"/>
      <c r="H42" s="59"/>
    </row>
    <row r="43" spans="1:10">
      <c r="A43" s="59"/>
      <c r="B43" s="59"/>
      <c r="C43" s="59"/>
      <c r="E43" s="59"/>
      <c r="F43" s="59"/>
      <c r="G43" s="59"/>
      <c r="H43" s="59"/>
    </row>
    <row r="44" spans="1:10">
      <c r="H44" s="13"/>
    </row>
  </sheetData>
  <mergeCells count="22">
    <mergeCell ref="A39:C39"/>
    <mergeCell ref="E39:H39"/>
    <mergeCell ref="A40:C41"/>
    <mergeCell ref="E40:H41"/>
    <mergeCell ref="A30:F30"/>
    <mergeCell ref="A32:H32"/>
    <mergeCell ref="A42:C43"/>
    <mergeCell ref="E42:H43"/>
    <mergeCell ref="A27:F27"/>
    <mergeCell ref="A28:F28"/>
    <mergeCell ref="A3:H3"/>
    <mergeCell ref="A4:H4"/>
    <mergeCell ref="H6:H7"/>
    <mergeCell ref="B6:B7"/>
    <mergeCell ref="A6:A7"/>
    <mergeCell ref="G6:G7"/>
    <mergeCell ref="C6:F6"/>
    <mergeCell ref="A25:F25"/>
    <mergeCell ref="A23:H23"/>
    <mergeCell ref="A24:F24"/>
    <mergeCell ref="A29:F29"/>
    <mergeCell ref="A35:G35"/>
  </mergeCells>
  <phoneticPr fontId="2" type="noConversion"/>
  <pageMargins left="0.70866141732283461" right="0.70866141732283461" top="0.74803149606299213" bottom="0.74803149606299213" header="0.31496062992125984" footer="0.31496062992125984"/>
  <pageSetup scale="63" fitToHeight="0"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Edgar Miguel Sánchez Garcia</dc:creator>
  <cp:lastModifiedBy>UTM</cp:lastModifiedBy>
  <cp:lastPrinted>2024-02-01T22:45:56Z</cp:lastPrinted>
  <dcterms:created xsi:type="dcterms:W3CDTF">2023-04-20T21:38:20Z</dcterms:created>
  <dcterms:modified xsi:type="dcterms:W3CDTF">2024-02-20T23:25:16Z</dcterms:modified>
</cp:coreProperties>
</file>